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G:\Shared drives\Nutrient Management - College Park Resources\Plan Writing Handbook\Manure Quantity\"/>
    </mc:Choice>
  </mc:AlternateContent>
  <bookViews>
    <workbookView xWindow="0" yWindow="0" windowWidth="28800" windowHeight="11400"/>
  </bookViews>
  <sheets>
    <sheet name="Calculations" sheetId="1" r:id="rId1"/>
    <sheet name="Table 1" sheetId="2" r:id="rId2"/>
    <sheet name="Table 2" sheetId="3" r:id="rId3"/>
  </sheets>
  <definedNames>
    <definedName name="_xlnm.Print_Area" localSheetId="0">Calculations!$A$1:$J$51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 i="1" l="1"/>
  <c r="D43" i="1" s="1"/>
  <c r="H21" i="1" l="1"/>
  <c r="H36" i="1" s="1"/>
  <c r="I43" i="1" l="1"/>
</calcChain>
</file>

<file path=xl/sharedStrings.xml><?xml version="1.0" encoding="utf-8"?>
<sst xmlns="http://schemas.openxmlformats.org/spreadsheetml/2006/main" count="88" uniqueCount="83">
  <si>
    <t xml:space="preserve">%N (from manure analysis*) = </t>
  </si>
  <si>
    <r>
      <t>%NH</t>
    </r>
    <r>
      <rPr>
        <vertAlign val="subscript"/>
        <sz val="12"/>
        <color theme="1"/>
        <rFont val="Times New Roman"/>
        <family val="1"/>
      </rPr>
      <t xml:space="preserve">4 </t>
    </r>
    <r>
      <rPr>
        <sz val="12"/>
        <color theme="1"/>
        <rFont val="Times New Roman"/>
        <family val="1"/>
      </rPr>
      <t>(from manure analysis*) =</t>
    </r>
    <r>
      <rPr>
        <vertAlign val="subscript"/>
        <sz val="12"/>
        <color theme="1"/>
        <rFont val="Times New Roman"/>
        <family val="1"/>
      </rPr>
      <t xml:space="preserve"> </t>
    </r>
  </si>
  <si>
    <t xml:space="preserve">Days to incorporation = </t>
  </si>
  <si>
    <t>area (acres) in garden</t>
  </si>
  <si>
    <t xml:space="preserve"> </t>
  </si>
  <si>
    <t>PAN (lbs N/ton)</t>
  </si>
  <si>
    <t>area of garden = [(L x W) ÷ 43,560 square feet]</t>
  </si>
  <si>
    <r>
      <rPr>
        <sz val="12"/>
        <color theme="1"/>
        <rFont val="Times New Roman"/>
        <family val="1"/>
      </rPr>
      <t>Mineralization Factor (f</t>
    </r>
    <r>
      <rPr>
        <vertAlign val="subscript"/>
        <sz val="12"/>
        <color theme="1"/>
        <rFont val="Times New Roman"/>
        <family val="1"/>
      </rPr>
      <t>min</t>
    </r>
    <r>
      <rPr>
        <sz val="12"/>
        <color theme="1"/>
        <rFont val="Times New Roman"/>
        <family val="1"/>
      </rPr>
      <t>) =</t>
    </r>
  </si>
  <si>
    <r>
      <t>NH</t>
    </r>
    <r>
      <rPr>
        <vertAlign val="subscript"/>
        <sz val="11"/>
        <color theme="1"/>
        <rFont val="Times New Roman"/>
        <family val="1"/>
      </rPr>
      <t>4</t>
    </r>
    <r>
      <rPr>
        <sz val="11"/>
        <color theme="1"/>
        <rFont val="Times New Roman"/>
        <family val="1"/>
      </rPr>
      <t>-N Cons. Factor (f</t>
    </r>
    <r>
      <rPr>
        <vertAlign val="subscript"/>
        <sz val="11"/>
        <color theme="1"/>
        <rFont val="Times New Roman"/>
        <family val="1"/>
      </rPr>
      <t>con</t>
    </r>
    <r>
      <rPr>
        <sz val="11"/>
        <color theme="1"/>
        <rFont val="Times New Roman"/>
        <family val="1"/>
      </rPr>
      <t xml:space="preserve">) </t>
    </r>
    <r>
      <rPr>
        <sz val="12"/>
        <color theme="1"/>
        <rFont val="Times New Roman"/>
        <family val="1"/>
      </rPr>
      <t>=</t>
    </r>
  </si>
  <si>
    <t xml:space="preserve">Length of garden in feet (L) = </t>
  </si>
  <si>
    <t xml:space="preserve">Width of garden in feet (W) = </t>
  </si>
  <si>
    <t>I. Calculating PAN of Manure</t>
  </si>
  <si>
    <t>III. Calculating PAN Application Rate</t>
  </si>
  <si>
    <r>
      <t xml:space="preserve"> Maximum tonnage allowed in garden area = </t>
    </r>
    <r>
      <rPr>
        <u/>
        <sz val="12"/>
        <color theme="1"/>
        <rFont val="Times New Roman"/>
        <family val="1"/>
      </rPr>
      <t>area (acres) in garden x 150</t>
    </r>
    <r>
      <rPr>
        <sz val="12"/>
        <color theme="1"/>
        <rFont val="Times New Roman"/>
        <family val="1"/>
      </rPr>
      <t xml:space="preserve"> </t>
    </r>
  </si>
  <si>
    <t xml:space="preserve">PAN (lbs N/ton) = </t>
  </si>
  <si>
    <t>IV. Calculating Manure Allocation Summary</t>
  </si>
  <si>
    <t>Manure Sources and Types</t>
  </si>
  <si>
    <t>horse (ostriches, donkeys, mules*)</t>
  </si>
  <si>
    <t>(Year of application)</t>
  </si>
  <si>
    <t>Fraction of original organic N available from N mineralization</t>
  </si>
  <si>
    <t>sheep (goat, alpaca, camel, llama, yak*)</t>
  </si>
  <si>
    <t>* Based on consultation with animal nutritionists, species in parenthesis are similar in diet and digestive system to the animal about which mineralization data are available.</t>
  </si>
  <si>
    <t>cattle - dairy &amp; beef</t>
  </si>
  <si>
    <t>swine - all types</t>
  </si>
  <si>
    <t>Time to Incorporation</t>
  </si>
  <si>
    <t>Conventional Tillage</t>
  </si>
  <si>
    <t>Conservation Tillage</t>
  </si>
  <si>
    <t>&lt;1 hour</t>
  </si>
  <si>
    <t>1-3 hours</t>
  </si>
  <si>
    <t>3-6 hours</t>
  </si>
  <si>
    <t>6-12 hours</t>
  </si>
  <si>
    <t>12-24 hours</t>
  </si>
  <si>
    <t>1-2 days</t>
  </si>
  <si>
    <t>2-3 days</t>
  </si>
  <si>
    <t>&gt; 3 days (or no-till)</t>
  </si>
  <si>
    <t>No-till or Tillage &gt;3 days</t>
  </si>
  <si>
    <r>
      <t>Table 1. Manure Mineralization Factors (f</t>
    </r>
    <r>
      <rPr>
        <b/>
        <vertAlign val="subscript"/>
        <sz val="14"/>
        <color theme="1"/>
        <rFont val="Times New Roman"/>
        <family val="1"/>
      </rPr>
      <t>min</t>
    </r>
    <r>
      <rPr>
        <b/>
        <sz val="14"/>
        <color theme="1"/>
        <rFont val="Times New Roman"/>
        <family val="1"/>
      </rPr>
      <t>)</t>
    </r>
  </si>
  <si>
    <t xml:space="preserve">(Use this sheet if a producer is required to have a nutrient management plan, he/she uses manure generated on their operation as a nutrient source for their home garden AND the home garden is no larger than 1 acre. If the garden is larger than 1 acre, a manure analysis is required and nutrient recommendations should be generated as for any other field.) </t>
  </si>
  <si>
    <t xml:space="preserve">* MDA allows the use of average manure composition values (“book” values) for circumstances like this. </t>
  </si>
  <si>
    <t xml:space="preserve">Max tonnage allowed in garden = </t>
  </si>
  <si>
    <t>PAN application rate (lbs/acre)  =</t>
  </si>
  <si>
    <r>
      <t xml:space="preserve">PAN application rate = </t>
    </r>
    <r>
      <rPr>
        <u/>
        <sz val="12"/>
        <color rgb="FF000000"/>
        <rFont val="Times New Roman"/>
        <family val="1"/>
      </rPr>
      <t>Weight of Collected Manure and Bedding x PAN (lbs N/ton)</t>
    </r>
  </si>
  <si>
    <t>(from Manure Generation sheet, Line S)</t>
  </si>
  <si>
    <t>Manure and Bedding (tons) =</t>
  </si>
  <si>
    <t>Weight of Collected</t>
  </si>
  <si>
    <t>II. Calculating Area of Garden (in acres)</t>
  </si>
  <si>
    <t xml:space="preserve">Area of garden (acres) = </t>
  </si>
  <si>
    <r>
      <t>(should not exceed 150 lbs/acre</t>
    </r>
    <r>
      <rPr>
        <vertAlign val="superscript"/>
        <sz val="10"/>
        <color theme="1"/>
        <rFont val="Calibri"/>
        <family val="2"/>
      </rPr>
      <t>1</t>
    </r>
    <r>
      <rPr>
        <sz val="10"/>
        <color theme="1"/>
        <rFont val="Times New Roman"/>
        <family val="1"/>
      </rPr>
      <t>)</t>
    </r>
  </si>
  <si>
    <r>
      <t>Excess (</t>
    </r>
    <r>
      <rPr>
        <sz val="11"/>
        <color theme="1"/>
        <rFont val="Times New Roman"/>
        <family val="1"/>
      </rPr>
      <t>+</t>
    </r>
    <r>
      <rPr>
        <sz val="12"/>
        <color theme="1"/>
        <rFont val="Times New Roman"/>
        <family val="1"/>
      </rPr>
      <t>) or Deficit (</t>
    </r>
    <r>
      <rPr>
        <sz val="11"/>
        <color theme="1"/>
        <rFont val="Times New Roman"/>
        <family val="1"/>
      </rPr>
      <t>-</t>
    </r>
    <r>
      <rPr>
        <sz val="12"/>
        <color theme="1"/>
        <rFont val="Times New Roman"/>
        <family val="1"/>
      </rPr>
      <t>) (in tons)</t>
    </r>
    <r>
      <rPr>
        <vertAlign val="superscript"/>
        <sz val="10"/>
        <color theme="1"/>
        <rFont val="Times New Roman"/>
        <family val="1"/>
      </rPr>
      <t>2</t>
    </r>
    <r>
      <rPr>
        <sz val="12"/>
        <color theme="1"/>
        <rFont val="Times New Roman"/>
        <family val="1"/>
      </rPr>
      <t xml:space="preserve"> </t>
    </r>
    <r>
      <rPr>
        <sz val="11"/>
        <color theme="1"/>
        <rFont val="Times New Roman"/>
        <family val="1"/>
      </rPr>
      <t>=</t>
    </r>
  </si>
  <si>
    <t>1.</t>
  </si>
  <si>
    <t>2.</t>
  </si>
  <si>
    <t>3.</t>
  </si>
  <si>
    <t>4.</t>
  </si>
  <si>
    <t>5.</t>
  </si>
  <si>
    <t>6.</t>
  </si>
  <si>
    <t>7.</t>
  </si>
  <si>
    <t>8.</t>
  </si>
  <si>
    <t>9.</t>
  </si>
  <si>
    <t>10.</t>
  </si>
  <si>
    <t>11.</t>
  </si>
  <si>
    <t>12.</t>
  </si>
  <si>
    <t>13.</t>
  </si>
  <si>
    <r>
      <rPr>
        <vertAlign val="superscript"/>
        <sz val="10"/>
        <color theme="1"/>
        <rFont val="Times New Roman"/>
        <family val="1"/>
      </rPr>
      <t>1</t>
    </r>
    <r>
      <rPr>
        <sz val="10"/>
        <color theme="1"/>
        <rFont val="Times New Roman"/>
        <family val="1"/>
      </rPr>
      <t>The recommended nitrogen application rate varies considerably among vegetables. However, an average rate for a mixed vegetable garden should not exceed 150 pounds of PAN per acre. If the PAN application rate in Step 11 exceeds that amount, some manure should be exported. Proceed to section IV.</t>
    </r>
  </si>
  <si>
    <r>
      <t>f</t>
    </r>
    <r>
      <rPr>
        <vertAlign val="subscript"/>
        <sz val="9"/>
        <color theme="1"/>
        <rFont val="Times New Roman"/>
        <family val="1"/>
      </rPr>
      <t xml:space="preserve">min = </t>
    </r>
    <r>
      <rPr>
        <sz val="9"/>
        <color theme="1"/>
        <rFont val="Times New Roman"/>
        <family val="1"/>
      </rPr>
      <t xml:space="preserve">manure mineralization factor from </t>
    </r>
    <r>
      <rPr>
        <i/>
        <sz val="9"/>
        <color theme="1"/>
        <rFont val="Times New Roman"/>
        <family val="1"/>
      </rPr>
      <t xml:space="preserve">Table 1 </t>
    </r>
  </si>
  <si>
    <r>
      <t>f</t>
    </r>
    <r>
      <rPr>
        <vertAlign val="subscript"/>
        <sz val="9"/>
        <color theme="1"/>
        <rFont val="Times New Roman"/>
        <family val="1"/>
      </rPr>
      <t xml:space="preserve">con = </t>
    </r>
    <r>
      <rPr>
        <sz val="9"/>
        <color theme="1"/>
        <rFont val="Times New Roman"/>
        <family val="1"/>
      </rPr>
      <t>ammonium conservation</t>
    </r>
    <r>
      <rPr>
        <vertAlign val="subscript"/>
        <sz val="9"/>
        <color theme="1"/>
        <rFont val="Times New Roman"/>
        <family val="1"/>
      </rPr>
      <t xml:space="preserve"> </t>
    </r>
    <r>
      <rPr>
        <sz val="9"/>
        <color theme="1"/>
        <rFont val="Times New Roman"/>
        <family val="1"/>
      </rPr>
      <t xml:space="preserve">factor from </t>
    </r>
    <r>
      <rPr>
        <i/>
        <sz val="9"/>
        <color theme="1"/>
        <rFont val="Times New Roman"/>
        <family val="1"/>
      </rPr>
      <t>Table 2</t>
    </r>
  </si>
  <si>
    <r>
      <t>PAN (lbs N/ton) = [(%N - %NH</t>
    </r>
    <r>
      <rPr>
        <vertAlign val="subscript"/>
        <sz val="11.5"/>
        <color rgb="FF000000"/>
        <rFont val="Times New Roman"/>
        <family val="1"/>
      </rPr>
      <t>4</t>
    </r>
    <r>
      <rPr>
        <sz val="11.5"/>
        <color rgb="FF000000"/>
        <rFont val="Times New Roman"/>
        <family val="1"/>
      </rPr>
      <t>) (f</t>
    </r>
    <r>
      <rPr>
        <vertAlign val="subscript"/>
        <sz val="11.5"/>
        <color rgb="FF000000"/>
        <rFont val="Times New Roman"/>
        <family val="1"/>
      </rPr>
      <t>min</t>
    </r>
    <r>
      <rPr>
        <sz val="11.5"/>
        <color rgb="FF000000"/>
        <rFont val="Times New Roman"/>
        <family val="1"/>
      </rPr>
      <t>) + (%NH</t>
    </r>
    <r>
      <rPr>
        <vertAlign val="subscript"/>
        <sz val="11.5"/>
        <color rgb="FF000000"/>
        <rFont val="Times New Roman"/>
        <family val="1"/>
      </rPr>
      <t>4</t>
    </r>
    <r>
      <rPr>
        <sz val="11.5"/>
        <color rgb="FF000000"/>
        <rFont val="Times New Roman"/>
        <family val="1"/>
      </rPr>
      <t>) (f</t>
    </r>
    <r>
      <rPr>
        <vertAlign val="subscript"/>
        <sz val="11.5"/>
        <color rgb="FF000000"/>
        <rFont val="Times New Roman"/>
        <family val="1"/>
      </rPr>
      <t>con</t>
    </r>
    <r>
      <rPr>
        <sz val="11.5"/>
        <color rgb="FF000000"/>
        <rFont val="Times New Roman"/>
        <family val="1"/>
      </rPr>
      <t>)] x 20</t>
    </r>
  </si>
  <si>
    <r>
      <rPr>
        <vertAlign val="superscript"/>
        <sz val="10"/>
        <color theme="1"/>
        <rFont val="Times New Roman"/>
        <family val="1"/>
      </rPr>
      <t>2</t>
    </r>
    <r>
      <rPr>
        <sz val="10"/>
        <color theme="1"/>
        <rFont val="Times New Roman"/>
        <family val="1"/>
      </rPr>
      <t>Step 13 compares the quantity of manure generated to the maximum tonnage allowed in garden area. If it is a positive number, this amount must be exported and the name of a person and full address of the export location should be indicated in the cover sheet.</t>
    </r>
  </si>
  <si>
    <t>poultry with bedding material</t>
  </si>
  <si>
    <t>chinchilla*</t>
  </si>
  <si>
    <t>rabbit »</t>
  </si>
  <si>
    <t>» Data based on values from the literature or values considered best estimates by specialists with expertise in the area.</t>
  </si>
  <si>
    <t>poultry without bedding material</t>
  </si>
  <si>
    <r>
      <t>Table 2a. NH</t>
    </r>
    <r>
      <rPr>
        <b/>
        <vertAlign val="subscript"/>
        <sz val="14"/>
        <color theme="1"/>
        <rFont val="Times New Roman"/>
        <family val="1"/>
      </rPr>
      <t>4</t>
    </r>
    <r>
      <rPr>
        <b/>
        <sz val="14"/>
        <color theme="1"/>
        <rFont val="Times New Roman"/>
        <family val="1"/>
      </rPr>
      <t>-N Conservation Factors (f</t>
    </r>
    <r>
      <rPr>
        <b/>
        <vertAlign val="subscript"/>
        <sz val="14"/>
        <color theme="1"/>
        <rFont val="Times New Roman"/>
        <family val="1"/>
      </rPr>
      <t>con</t>
    </r>
    <r>
      <rPr>
        <b/>
        <sz val="14"/>
        <color theme="1"/>
        <rFont val="Times New Roman"/>
        <family val="1"/>
      </rPr>
      <t>) for Solid Manures</t>
    </r>
  </si>
  <si>
    <r>
      <t>Table 2b. NH</t>
    </r>
    <r>
      <rPr>
        <b/>
        <vertAlign val="subscript"/>
        <sz val="14"/>
        <color theme="1"/>
        <rFont val="Times New Roman"/>
        <family val="1"/>
      </rPr>
      <t>4</t>
    </r>
    <r>
      <rPr>
        <b/>
        <sz val="14"/>
        <color theme="1"/>
        <rFont val="Times New Roman"/>
        <family val="1"/>
      </rPr>
      <t>-N Conservation Factors (f</t>
    </r>
    <r>
      <rPr>
        <b/>
        <vertAlign val="subscript"/>
        <sz val="14"/>
        <color theme="1"/>
        <rFont val="Times New Roman"/>
        <family val="1"/>
      </rPr>
      <t>con</t>
    </r>
    <r>
      <rPr>
        <b/>
        <sz val="14"/>
        <color theme="1"/>
        <rFont val="Times New Roman"/>
        <family val="1"/>
      </rPr>
      <t>) for Poultry Litter</t>
    </r>
  </si>
  <si>
    <t>&lt;1 day</t>
  </si>
  <si>
    <t>3 days</t>
  </si>
  <si>
    <t>4 days</t>
  </si>
  <si>
    <t>5 days</t>
  </si>
  <si>
    <t>6-7 days</t>
  </si>
  <si>
    <t>8-14 days</t>
  </si>
  <si>
    <t>&gt; 14 days (or no-till)</t>
  </si>
  <si>
    <t>Last updated by the ANMP Program on March 31, 2022</t>
  </si>
  <si>
    <t>Using Manure from Operations Requiring Nutrient Management Plans on Operator’s Home Garden (3-31-22)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</si>
</sst>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2" x14ac:knownFonts="1">
    <font>
      <sz val="11"/>
      <color theme="1"/>
      <name val="Calibri"/>
      <family val="2"/>
      <scheme val="minor"/>
    </font>
    <font>
      <sz val="8"/>
      <color theme="1"/>
      <name val="Times New Roman"/>
      <family val="1"/>
    </font>
    <font>
      <sz val="12"/>
      <color theme="1"/>
      <name val="Times New Roman"/>
      <family val="1"/>
    </font>
    <font>
      <b/>
      <sz val="12"/>
      <color theme="1"/>
      <name val="Times New Roman"/>
      <family val="1"/>
    </font>
    <font>
      <b/>
      <sz val="14"/>
      <color theme="1"/>
      <name val="Times New Roman"/>
      <family val="1"/>
    </font>
    <font>
      <sz val="10"/>
      <color theme="1"/>
      <name val="Times New Roman"/>
      <family val="1"/>
    </font>
    <font>
      <vertAlign val="subscript"/>
      <sz val="12"/>
      <color theme="1"/>
      <name val="Times New Roman"/>
      <family val="1"/>
    </font>
    <font>
      <sz val="9"/>
      <color theme="1"/>
      <name val="Times New Roman"/>
      <family val="1"/>
    </font>
    <font>
      <vertAlign val="subscript"/>
      <sz val="9"/>
      <color theme="1"/>
      <name val="Times New Roman"/>
      <family val="1"/>
    </font>
    <font>
      <i/>
      <sz val="9"/>
      <color theme="1"/>
      <name val="Times New Roman"/>
      <family val="1"/>
    </font>
    <font>
      <sz val="12"/>
      <color rgb="FF000000"/>
      <name val="Times New Roman"/>
      <family val="1"/>
    </font>
    <font>
      <u/>
      <sz val="12"/>
      <color rgb="FF000000"/>
      <name val="Times New Roman"/>
      <family val="1"/>
    </font>
    <font>
      <sz val="11"/>
      <color theme="1"/>
      <name val="Times New Roman"/>
      <family val="1"/>
    </font>
    <font>
      <vertAlign val="subscript"/>
      <sz val="11"/>
      <color theme="1"/>
      <name val="Times New Roman"/>
      <family val="1"/>
    </font>
    <font>
      <u/>
      <sz val="12"/>
      <color theme="1"/>
      <name val="Times New Roman"/>
      <family val="1"/>
    </font>
    <font>
      <i/>
      <sz val="8"/>
      <color theme="1"/>
      <name val="Times New Roman"/>
      <family val="1"/>
    </font>
    <font>
      <b/>
      <vertAlign val="subscript"/>
      <sz val="14"/>
      <color theme="1"/>
      <name val="Times New Roman"/>
      <family val="1"/>
    </font>
    <font>
      <b/>
      <sz val="11"/>
      <color theme="1"/>
      <name val="Times New Roman"/>
      <family val="1"/>
    </font>
    <font>
      <vertAlign val="superscript"/>
      <sz val="10"/>
      <color theme="1"/>
      <name val="Calibri"/>
      <family val="2"/>
    </font>
    <font>
      <vertAlign val="superscript"/>
      <sz val="10"/>
      <color theme="1"/>
      <name val="Times New Roman"/>
      <family val="1"/>
    </font>
    <font>
      <sz val="11.5"/>
      <color rgb="FF000000"/>
      <name val="Times New Roman"/>
      <family val="1"/>
    </font>
    <font>
      <vertAlign val="subscript"/>
      <sz val="11.5"/>
      <color rgb="FF000000"/>
      <name val="Times New Roman"/>
      <family val="1"/>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9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s>
  <cellStyleXfs count="1">
    <xf numFmtId="0" fontId="0" fillId="0" borderId="0"/>
  </cellStyleXfs>
  <cellXfs count="91">
    <xf numFmtId="0" fontId="0" fillId="0" borderId="0" xfId="0"/>
    <xf numFmtId="2" fontId="0" fillId="4" borderId="1" xfId="0" applyNumberFormat="1" applyFill="1" applyBorder="1" applyAlignment="1" applyProtection="1">
      <alignment horizontal="center"/>
      <protection locked="0"/>
    </xf>
    <xf numFmtId="164" fontId="0" fillId="4" borderId="1" xfId="0" applyNumberFormat="1" applyFill="1" applyBorder="1" applyAlignment="1" applyProtection="1">
      <alignment horizontal="center"/>
      <protection locked="0"/>
    </xf>
    <xf numFmtId="0" fontId="0" fillId="2" borderId="0" xfId="0" applyFill="1" applyProtection="1"/>
    <xf numFmtId="0" fontId="1" fillId="2" borderId="0" xfId="0" applyFont="1" applyFill="1" applyAlignment="1" applyProtection="1">
      <alignment vertical="center"/>
    </xf>
    <xf numFmtId="0" fontId="0" fillId="0" borderId="0" xfId="0" applyProtection="1"/>
    <xf numFmtId="0" fontId="3" fillId="2" borderId="0" xfId="0" applyFont="1" applyFill="1" applyAlignment="1" applyProtection="1">
      <alignment vertical="center"/>
    </xf>
    <xf numFmtId="0" fontId="7" fillId="2" borderId="0" xfId="0" applyFont="1" applyFill="1" applyAlignment="1" applyProtection="1">
      <alignment vertical="center"/>
    </xf>
    <xf numFmtId="0" fontId="2" fillId="2" borderId="0" xfId="0" applyFont="1" applyFill="1" applyAlignment="1" applyProtection="1">
      <alignment horizontal="left" vertical="center"/>
    </xf>
    <xf numFmtId="0" fontId="12" fillId="2" borderId="0" xfId="0" applyFont="1" applyFill="1" applyAlignment="1" applyProtection="1">
      <alignment horizontal="left"/>
    </xf>
    <xf numFmtId="0" fontId="2" fillId="2" borderId="0" xfId="0" applyFont="1" applyFill="1" applyAlignment="1" applyProtection="1">
      <alignment horizontal="left"/>
    </xf>
    <xf numFmtId="164" fontId="0" fillId="3" borderId="1" xfId="0" applyNumberFormat="1" applyFill="1" applyBorder="1" applyAlignment="1" applyProtection="1">
      <alignment horizontal="center"/>
    </xf>
    <xf numFmtId="0" fontId="3" fillId="2" borderId="0" xfId="0" applyFont="1" applyFill="1" applyAlignment="1" applyProtection="1">
      <alignment horizontal="left" vertical="center"/>
    </xf>
    <xf numFmtId="0" fontId="0" fillId="2" borderId="0" xfId="0" applyFill="1" applyAlignment="1" applyProtection="1">
      <alignment vertical="center"/>
    </xf>
    <xf numFmtId="0" fontId="2" fillId="2" borderId="0" xfId="0" applyFont="1" applyFill="1" applyAlignment="1" applyProtection="1">
      <alignment vertical="center"/>
    </xf>
    <xf numFmtId="2" fontId="0" fillId="3" borderId="1" xfId="0" applyNumberFormat="1" applyFill="1" applyBorder="1" applyAlignment="1" applyProtection="1">
      <alignment horizontal="center"/>
    </xf>
    <xf numFmtId="0" fontId="3" fillId="2" borderId="8" xfId="0" applyFont="1" applyFill="1" applyBorder="1" applyAlignment="1" applyProtection="1">
      <alignment vertical="center"/>
    </xf>
    <xf numFmtId="0" fontId="0" fillId="2" borderId="9" xfId="0" applyFill="1" applyBorder="1" applyProtection="1"/>
    <xf numFmtId="0" fontId="10" fillId="2" borderId="9" xfId="0" applyFont="1" applyFill="1" applyBorder="1" applyAlignment="1" applyProtection="1">
      <alignment vertical="center" readingOrder="1"/>
    </xf>
    <xf numFmtId="0" fontId="0" fillId="2" borderId="10" xfId="0" applyFill="1" applyBorder="1" applyProtection="1"/>
    <xf numFmtId="0" fontId="2" fillId="2" borderId="0" xfId="0" applyFont="1" applyFill="1" applyProtection="1"/>
    <xf numFmtId="1" fontId="0" fillId="3" borderId="1" xfId="0" applyNumberFormat="1" applyFill="1" applyBorder="1" applyAlignment="1" applyProtection="1">
      <alignment horizontal="center"/>
    </xf>
    <xf numFmtId="0" fontId="12" fillId="2" borderId="8" xfId="0" applyFont="1" applyFill="1" applyBorder="1" applyProtection="1"/>
    <xf numFmtId="0" fontId="12" fillId="2" borderId="9" xfId="0" applyFont="1" applyFill="1" applyBorder="1" applyProtection="1"/>
    <xf numFmtId="0" fontId="2" fillId="2" borderId="9" xfId="0" applyFont="1" applyFill="1" applyBorder="1" applyAlignment="1" applyProtection="1">
      <alignment vertical="center"/>
    </xf>
    <xf numFmtId="0" fontId="2" fillId="2" borderId="9" xfId="0" applyFont="1" applyFill="1" applyBorder="1" applyAlignment="1" applyProtection="1">
      <alignment horizontal="left" vertical="center" indent="2"/>
    </xf>
    <xf numFmtId="0" fontId="12" fillId="2" borderId="10" xfId="0" applyFont="1" applyFill="1" applyBorder="1" applyProtection="1"/>
    <xf numFmtId="0" fontId="0" fillId="2" borderId="0" xfId="0" applyFill="1" applyBorder="1" applyProtection="1"/>
    <xf numFmtId="0" fontId="2" fillId="2" borderId="0" xfId="0" applyFont="1" applyFill="1" applyBorder="1" applyAlignment="1" applyProtection="1">
      <alignment vertical="center"/>
    </xf>
    <xf numFmtId="0" fontId="2" fillId="2" borderId="0" xfId="0" applyFont="1" applyFill="1" applyBorder="1" applyAlignment="1" applyProtection="1">
      <alignment horizontal="left" vertical="center" indent="2"/>
    </xf>
    <xf numFmtId="0" fontId="0" fillId="2" borderId="0" xfId="0" applyFill="1" applyAlignment="1"/>
    <xf numFmtId="0" fontId="12" fillId="2" borderId="0" xfId="0" applyFont="1" applyFill="1"/>
    <xf numFmtId="0" fontId="7" fillId="2" borderId="0" xfId="0" applyFont="1" applyFill="1" applyBorder="1" applyAlignment="1">
      <alignment vertical="center" wrapText="1"/>
    </xf>
    <xf numFmtId="0" fontId="12" fillId="2" borderId="1" xfId="0" applyFont="1" applyFill="1" applyBorder="1" applyAlignment="1">
      <alignment horizontal="center"/>
    </xf>
    <xf numFmtId="2" fontId="2" fillId="2" borderId="1" xfId="0" applyNumberFormat="1" applyFont="1" applyFill="1" applyBorder="1" applyAlignment="1">
      <alignment horizontal="center" vertical="center"/>
    </xf>
    <xf numFmtId="0" fontId="0" fillId="2" borderId="14" xfId="0" applyFill="1" applyBorder="1" applyAlignment="1"/>
    <xf numFmtId="0" fontId="12" fillId="2" borderId="15" xfId="0" applyFont="1" applyFill="1" applyBorder="1" applyAlignment="1">
      <alignment horizontal="center"/>
    </xf>
    <xf numFmtId="0" fontId="2" fillId="2" borderId="16" xfId="0" applyFont="1" applyFill="1" applyBorder="1" applyAlignment="1">
      <alignment vertical="center"/>
    </xf>
    <xf numFmtId="2" fontId="2" fillId="2" borderId="17" xfId="0" applyNumberFormat="1" applyFont="1" applyFill="1" applyBorder="1" applyAlignment="1">
      <alignment horizontal="center" vertical="center"/>
    </xf>
    <xf numFmtId="0" fontId="2" fillId="2" borderId="18" xfId="0" applyFont="1" applyFill="1" applyBorder="1" applyAlignment="1">
      <alignment vertical="center"/>
    </xf>
    <xf numFmtId="2" fontId="2" fillId="2" borderId="19" xfId="0" applyNumberFormat="1" applyFont="1" applyFill="1" applyBorder="1" applyAlignment="1">
      <alignment horizontal="center" vertical="center"/>
    </xf>
    <xf numFmtId="0" fontId="12" fillId="2" borderId="1" xfId="0" applyFont="1" applyFill="1" applyBorder="1" applyAlignment="1">
      <alignment horizontal="center" wrapText="1"/>
    </xf>
    <xf numFmtId="0" fontId="12" fillId="2" borderId="17" xfId="0" applyFont="1" applyFill="1" applyBorder="1" applyAlignment="1">
      <alignment horizontal="center"/>
    </xf>
    <xf numFmtId="2" fontId="2" fillId="2" borderId="23" xfId="0" applyNumberFormat="1" applyFont="1" applyFill="1" applyBorder="1" applyAlignment="1">
      <alignment horizontal="center" vertical="center"/>
    </xf>
    <xf numFmtId="0" fontId="12" fillId="2" borderId="23" xfId="0" applyFont="1" applyFill="1" applyBorder="1" applyAlignment="1">
      <alignment horizontal="center"/>
    </xf>
    <xf numFmtId="0" fontId="12" fillId="2" borderId="19" xfId="0" applyFont="1" applyFill="1" applyBorder="1" applyAlignment="1">
      <alignment horizontal="center"/>
    </xf>
    <xf numFmtId="0" fontId="2" fillId="2" borderId="24" xfId="0" applyFont="1" applyFill="1" applyBorder="1" applyAlignment="1">
      <alignment vertical="center"/>
    </xf>
    <xf numFmtId="0" fontId="12" fillId="2" borderId="25" xfId="0" applyFont="1" applyFill="1" applyBorder="1" applyAlignment="1">
      <alignment horizontal="center" wrapText="1"/>
    </xf>
    <xf numFmtId="0" fontId="12" fillId="2" borderId="25" xfId="0" applyFont="1" applyFill="1" applyBorder="1" applyAlignment="1">
      <alignment horizontal="center"/>
    </xf>
    <xf numFmtId="0" fontId="12" fillId="2" borderId="26" xfId="0" applyFont="1" applyFill="1" applyBorder="1" applyAlignment="1">
      <alignment horizontal="center"/>
    </xf>
    <xf numFmtId="0" fontId="3" fillId="2" borderId="27" xfId="0" applyFont="1" applyFill="1" applyBorder="1" applyAlignment="1">
      <alignment horizontal="center" vertical="center" wrapText="1"/>
    </xf>
    <xf numFmtId="0" fontId="17" fillId="2" borderId="28" xfId="0" applyFont="1" applyFill="1" applyBorder="1" applyAlignment="1">
      <alignment horizontal="center" wrapText="1"/>
    </xf>
    <xf numFmtId="0" fontId="17" fillId="2" borderId="20" xfId="0" applyFont="1" applyFill="1" applyBorder="1" applyAlignment="1">
      <alignment horizontal="center" wrapText="1"/>
    </xf>
    <xf numFmtId="0" fontId="5" fillId="2" borderId="0" xfId="0" applyFont="1" applyFill="1" applyAlignment="1" applyProtection="1">
      <alignment vertical="center" wrapText="1"/>
    </xf>
    <xf numFmtId="164" fontId="0" fillId="4" borderId="25" xfId="0" applyNumberFormat="1" applyFill="1" applyBorder="1" applyAlignment="1" applyProtection="1">
      <protection locked="0"/>
    </xf>
    <xf numFmtId="164" fontId="0" fillId="2" borderId="9" xfId="0" applyNumberFormat="1" applyFill="1" applyBorder="1" applyAlignment="1" applyProtection="1">
      <protection locked="0"/>
    </xf>
    <xf numFmtId="1" fontId="3" fillId="2" borderId="0" xfId="0" quotePrefix="1" applyNumberFormat="1" applyFont="1" applyFill="1" applyAlignment="1" applyProtection="1">
      <alignment horizontal="right" vertical="center"/>
    </xf>
    <xf numFmtId="0" fontId="3" fillId="2" borderId="0" xfId="0" quotePrefix="1" applyFont="1" applyFill="1" applyAlignment="1" applyProtection="1">
      <alignment horizontal="right" vertical="center"/>
    </xf>
    <xf numFmtId="2" fontId="12" fillId="2" borderId="1" xfId="0" applyNumberFormat="1" applyFont="1" applyFill="1" applyBorder="1" applyAlignment="1">
      <alignment horizontal="center" vertical="center"/>
    </xf>
    <xf numFmtId="2" fontId="12" fillId="2" borderId="23" xfId="0" applyNumberFormat="1" applyFont="1" applyFill="1" applyBorder="1" applyAlignment="1">
      <alignment horizontal="center" vertical="center"/>
    </xf>
    <xf numFmtId="2" fontId="12" fillId="2" borderId="1" xfId="0" applyNumberFormat="1" applyFont="1" applyFill="1" applyBorder="1" applyAlignment="1">
      <alignment horizontal="center"/>
    </xf>
    <xf numFmtId="0" fontId="5" fillId="2" borderId="0" xfId="0" applyFont="1" applyFill="1" applyAlignment="1" applyProtection="1">
      <alignment horizontal="left" vertical="center" wrapText="1"/>
    </xf>
    <xf numFmtId="0" fontId="10" fillId="2" borderId="5" xfId="0" applyFont="1" applyFill="1" applyBorder="1" applyAlignment="1" applyProtection="1">
      <alignment horizontal="left" vertical="center" readingOrder="1"/>
    </xf>
    <xf numFmtId="0" fontId="10" fillId="2" borderId="6" xfId="0" applyFont="1" applyFill="1" applyBorder="1" applyAlignment="1" applyProtection="1">
      <alignment horizontal="left" vertical="center" readingOrder="1"/>
    </xf>
    <xf numFmtId="0" fontId="10" fillId="2" borderId="7" xfId="0" applyFont="1" applyFill="1" applyBorder="1" applyAlignment="1" applyProtection="1">
      <alignment horizontal="left" vertical="center" readingOrder="1"/>
    </xf>
    <xf numFmtId="0" fontId="2" fillId="2" borderId="5" xfId="0" applyFont="1" applyFill="1" applyBorder="1" applyAlignment="1" applyProtection="1">
      <alignment horizontal="left"/>
    </xf>
    <xf numFmtId="0" fontId="2" fillId="2" borderId="6" xfId="0" applyFont="1" applyFill="1" applyBorder="1" applyAlignment="1" applyProtection="1">
      <alignment horizontal="left"/>
    </xf>
    <xf numFmtId="0" fontId="2" fillId="2" borderId="7" xfId="0" applyFont="1" applyFill="1" applyBorder="1" applyAlignment="1" applyProtection="1">
      <alignment horizontal="left"/>
    </xf>
    <xf numFmtId="0" fontId="2" fillId="2" borderId="0" xfId="0" applyFont="1" applyFill="1" applyAlignment="1" applyProtection="1">
      <alignment horizontal="left" vertical="center" wrapText="1"/>
    </xf>
    <xf numFmtId="0" fontId="2" fillId="2" borderId="29" xfId="0" applyFont="1" applyFill="1" applyBorder="1" applyAlignment="1" applyProtection="1">
      <alignment horizontal="left" vertical="center" wrapText="1"/>
    </xf>
    <xf numFmtId="0" fontId="15" fillId="2" borderId="0" xfId="0" applyFont="1" applyFill="1" applyAlignment="1" applyProtection="1">
      <alignment horizontal="right" vertical="center"/>
    </xf>
    <xf numFmtId="0" fontId="0" fillId="0" borderId="0" xfId="0" applyAlignment="1"/>
    <xf numFmtId="0" fontId="2" fillId="2" borderId="0" xfId="0" applyFont="1" applyFill="1" applyAlignment="1" applyProtection="1">
      <alignment horizontal="center"/>
    </xf>
    <xf numFmtId="0" fontId="2" fillId="2" borderId="29" xfId="0" applyFont="1" applyFill="1" applyBorder="1" applyAlignment="1" applyProtection="1">
      <alignment horizontal="center"/>
    </xf>
    <xf numFmtId="0" fontId="4" fillId="2" borderId="0" xfId="0" applyFont="1" applyFill="1" applyAlignment="1" applyProtection="1">
      <alignment horizontal="center" vertical="center" wrapText="1"/>
    </xf>
    <xf numFmtId="0" fontId="5" fillId="2" borderId="0" xfId="0" applyFont="1" applyFill="1" applyAlignment="1" applyProtection="1">
      <alignment horizontal="center" vertical="center" wrapText="1"/>
    </xf>
    <xf numFmtId="0" fontId="20" fillId="2" borderId="2" xfId="0" applyFont="1" applyFill="1" applyBorder="1" applyAlignment="1" applyProtection="1">
      <alignment horizontal="left" vertical="center" readingOrder="1"/>
    </xf>
    <xf numFmtId="0" fontId="20" fillId="2" borderId="3" xfId="0" applyFont="1" applyFill="1" applyBorder="1" applyAlignment="1" applyProtection="1">
      <alignment horizontal="left" vertical="center" readingOrder="1"/>
    </xf>
    <xf numFmtId="0" fontId="20" fillId="2" borderId="4" xfId="0" applyFont="1" applyFill="1" applyBorder="1" applyAlignment="1" applyProtection="1">
      <alignment horizontal="left" vertical="center" readingOrder="1"/>
    </xf>
    <xf numFmtId="0" fontId="10" fillId="2" borderId="1" xfId="0" applyFont="1" applyFill="1" applyBorder="1" applyAlignment="1" applyProtection="1">
      <alignment horizontal="left" vertical="center" readingOrder="1"/>
    </xf>
    <xf numFmtId="0" fontId="2" fillId="2" borderId="0" xfId="0" applyFont="1" applyFill="1" applyAlignment="1" applyProtection="1">
      <alignment horizontal="left" vertical="center"/>
    </xf>
    <xf numFmtId="0" fontId="2" fillId="2" borderId="29" xfId="0" applyFont="1" applyFill="1" applyBorder="1" applyAlignment="1" applyProtection="1">
      <alignment horizontal="left" vertical="center"/>
    </xf>
    <xf numFmtId="0" fontId="2" fillId="2" borderId="0" xfId="0" applyFont="1" applyFill="1" applyAlignment="1" applyProtection="1">
      <alignment horizontal="left" wrapText="1"/>
    </xf>
    <xf numFmtId="0" fontId="17" fillId="2" borderId="21" xfId="0" applyFont="1" applyFill="1" applyBorder="1" applyAlignment="1">
      <alignment horizontal="center" wrapText="1"/>
    </xf>
    <xf numFmtId="0" fontId="17" fillId="2" borderId="22" xfId="0" applyFont="1" applyFill="1" applyBorder="1" applyAlignment="1">
      <alignment horizont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4" fillId="2" borderId="11" xfId="0" applyFont="1" applyFill="1" applyBorder="1" applyAlignment="1">
      <alignment horizontal="center"/>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4" fillId="2" borderId="0" xfId="0" applyFont="1" applyFill="1" applyBorder="1" applyAlignment="1">
      <alignment horizontal="center" shrinkToFi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121920</xdr:colOff>
      <xdr:row>1</xdr:row>
      <xdr:rowOff>15240</xdr:rowOff>
    </xdr:from>
    <xdr:to>
      <xdr:col>4</xdr:col>
      <xdr:colOff>330102</xdr:colOff>
      <xdr:row>6</xdr:row>
      <xdr:rowOff>76200</xdr:rowOff>
    </xdr:to>
    <xdr:pic>
      <xdr:nvPicPr>
        <xdr:cNvPr id="4" name="Picture 3" descr="final_UMD_extension_wordmark_pms_Nutrient_Managemen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 y="152400"/>
          <a:ext cx="3050442" cy="74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396240</xdr:colOff>
      <xdr:row>0</xdr:row>
      <xdr:rowOff>53340</xdr:rowOff>
    </xdr:from>
    <xdr:to>
      <xdr:col>9</xdr:col>
      <xdr:colOff>15240</xdr:colOff>
      <xdr:row>7</xdr:row>
      <xdr:rowOff>7620</xdr:rowOff>
    </xdr:to>
    <xdr:sp macro="" textlink="">
      <xdr:nvSpPr>
        <xdr:cNvPr id="5" name="Text Box 6">
          <a:extLst>
            <a:ext uri="{FF2B5EF4-FFF2-40B4-BE49-F238E27FC236}">
              <a16:creationId xmlns:a16="http://schemas.microsoft.com/office/drawing/2014/main" id="{00000000-0008-0000-0000-000005000000}"/>
            </a:ext>
          </a:extLst>
        </xdr:cNvPr>
        <xdr:cNvSpPr txBox="1">
          <a:spLocks noChangeArrowheads="1"/>
        </xdr:cNvSpPr>
      </xdr:nvSpPr>
      <xdr:spPr bwMode="auto">
        <a:xfrm>
          <a:off x="3619500" y="53340"/>
          <a:ext cx="226314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marL="0" marR="7620">
            <a:spcBef>
              <a:spcPts val="0"/>
            </a:spcBef>
            <a:spcAft>
              <a:spcPts val="100"/>
            </a:spcAft>
          </a:pPr>
          <a:r>
            <a:rPr lang="en-US" sz="800">
              <a:effectLst/>
              <a:latin typeface="Times New Roman" panose="02020603050405020304" pitchFamily="18" charset="0"/>
              <a:ea typeface="Times" panose="02020603050405020304" pitchFamily="18" charset="0"/>
              <a:cs typeface="Times New Roman" panose="02020603050405020304" pitchFamily="18" charset="0"/>
            </a:rPr>
            <a:t>Agricultural Nutrient Management Program</a:t>
          </a:r>
          <a:endParaRPr lang="en-US" sz="120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100"/>
            </a:spcAft>
          </a:pPr>
          <a:r>
            <a:rPr lang="en-US" sz="800">
              <a:effectLst/>
              <a:latin typeface="Times New Roman" panose="02020603050405020304" pitchFamily="18" charset="0"/>
              <a:ea typeface="Times" panose="02020603050405020304" pitchFamily="18" charset="0"/>
              <a:cs typeface="Times New Roman" panose="02020603050405020304" pitchFamily="18" charset="0"/>
            </a:rPr>
            <a:t>Department of Environmental Science and Technology</a:t>
          </a:r>
          <a:endParaRPr lang="en-US" sz="120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100"/>
            </a:spcAft>
          </a:pPr>
          <a:r>
            <a:rPr lang="en-US" sz="800">
              <a:effectLst/>
              <a:latin typeface="Times New Roman" panose="02020603050405020304" pitchFamily="18" charset="0"/>
              <a:ea typeface="Times" panose="02020603050405020304" pitchFamily="18" charset="0"/>
              <a:cs typeface="Times New Roman" panose="02020603050405020304" pitchFamily="18" charset="0"/>
            </a:rPr>
            <a:t>0116 Symons Hall</a:t>
          </a:r>
          <a:br>
            <a:rPr lang="en-US" sz="800">
              <a:effectLst/>
              <a:latin typeface="Times New Roman" panose="02020603050405020304" pitchFamily="18" charset="0"/>
              <a:ea typeface="Times" panose="02020603050405020304" pitchFamily="18" charset="0"/>
              <a:cs typeface="Times New Roman" panose="02020603050405020304" pitchFamily="18" charset="0"/>
            </a:rPr>
          </a:br>
          <a:r>
            <a:rPr lang="en-US" sz="800">
              <a:effectLst/>
              <a:latin typeface="Times New Roman" panose="02020603050405020304" pitchFamily="18" charset="0"/>
              <a:ea typeface="Times" panose="02020603050405020304" pitchFamily="18" charset="0"/>
              <a:cs typeface="Times New Roman" panose="02020603050405020304" pitchFamily="18" charset="0"/>
            </a:rPr>
            <a:t>7998 Regents Dr.</a:t>
          </a:r>
          <a:endParaRPr lang="en-US" sz="120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100"/>
            </a:spcAft>
          </a:pPr>
          <a:r>
            <a:rPr lang="en-US" sz="800">
              <a:effectLst/>
              <a:latin typeface="Times New Roman" panose="02020603050405020304" pitchFamily="18" charset="0"/>
              <a:ea typeface="Times" panose="02020603050405020304" pitchFamily="18" charset="0"/>
              <a:cs typeface="Times New Roman" panose="02020603050405020304" pitchFamily="18" charset="0"/>
            </a:rPr>
            <a:t>College Park, MD 20742</a:t>
          </a:r>
          <a:endParaRPr lang="en-US" sz="120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100"/>
            </a:spcAft>
          </a:pPr>
          <a:r>
            <a:rPr lang="en-US" sz="800">
              <a:effectLst/>
              <a:latin typeface="Times New Roman" panose="02020603050405020304" pitchFamily="18" charset="0"/>
              <a:ea typeface="Times" panose="02020603050405020304" pitchFamily="18" charset="0"/>
              <a:cs typeface="Times New Roman" panose="02020603050405020304" pitchFamily="18" charset="0"/>
            </a:rPr>
            <a:t>TEL 301-405-1319 | FAX 301-314-7375</a:t>
          </a:r>
          <a:endParaRPr lang="en-US" sz="120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100"/>
            </a:spcAft>
          </a:pPr>
          <a:r>
            <a:rPr lang="en-US" sz="800">
              <a:effectLst/>
              <a:latin typeface="Times New Roman" panose="02020603050405020304" pitchFamily="18" charset="0"/>
              <a:ea typeface="Times" panose="02020603050405020304" pitchFamily="18" charset="0"/>
              <a:cs typeface="Times New Roman" panose="02020603050405020304" pitchFamily="18" charset="0"/>
            </a:rPr>
            <a:t>www.extension.umd.edu/anmp</a:t>
          </a:r>
          <a:endParaRPr lang="en-US" sz="120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0"/>
            </a:spcAft>
          </a:pPr>
          <a:r>
            <a:rPr lang="en-US" sz="1200">
              <a:effectLst/>
              <a:latin typeface="Times New Roman" panose="02020603050405020304" pitchFamily="18" charset="0"/>
              <a:ea typeface="Times" panose="02020603050405020304" pitchFamily="18" charset="0"/>
              <a:cs typeface="Times New Roman" panose="02020603050405020304" pitchFamily="18" charset="0"/>
            </a:rPr>
            <a:t> </a:t>
          </a:r>
          <a:endParaRPr lang="en-US" sz="1200">
            <a:effectLst/>
            <a:latin typeface="Times" panose="02020603050405020304" pitchFamily="18" charset="0"/>
            <a:ea typeface="Times"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51"/>
  <sheetViews>
    <sheetView tabSelected="1" showRuler="0" topLeftCell="A11" zoomScaleNormal="100" workbookViewId="0">
      <selection activeCell="A11" sqref="A11:J14"/>
    </sheetView>
  </sheetViews>
  <sheetFormatPr defaultColWidth="8.7109375" defaultRowHeight="15" x14ac:dyDescent="0.25"/>
  <cols>
    <col min="1" max="1" width="4" style="5" customWidth="1"/>
    <col min="2" max="2" width="22.42578125" style="5" customWidth="1"/>
    <col min="3" max="3" width="8.28515625" style="5" customWidth="1"/>
    <col min="4" max="4" width="6.7109375" style="5" customWidth="1"/>
    <col min="5" max="5" width="5.5703125" style="5" customWidth="1"/>
    <col min="6" max="6" width="8" style="5" customWidth="1"/>
    <col min="7" max="7" width="17" style="5" customWidth="1"/>
    <col min="8" max="8" width="8.28515625" style="5" customWidth="1"/>
    <col min="9" max="9" width="7.5703125" style="5" customWidth="1"/>
    <col min="10" max="10" width="3" style="5" customWidth="1"/>
    <col min="11" max="16384" width="8.7109375" style="5"/>
  </cols>
  <sheetData>
    <row r="1" spans="1:10" ht="11.1" customHeight="1" x14ac:dyDescent="0.25">
      <c r="A1" s="3"/>
      <c r="B1" s="3"/>
      <c r="C1" s="3"/>
      <c r="D1" s="3"/>
      <c r="E1" s="3"/>
      <c r="F1" s="3"/>
      <c r="G1" s="4"/>
      <c r="H1" s="3"/>
      <c r="I1" s="3"/>
      <c r="J1" s="3"/>
    </row>
    <row r="2" spans="1:10" ht="11.1" customHeight="1" x14ac:dyDescent="0.25">
      <c r="A2" s="3"/>
      <c r="B2" s="3"/>
      <c r="C2" s="3"/>
      <c r="D2" s="3"/>
      <c r="E2" s="3"/>
      <c r="F2" s="3"/>
      <c r="G2" s="4"/>
      <c r="H2" s="3"/>
      <c r="I2" s="3"/>
      <c r="J2" s="3"/>
    </row>
    <row r="3" spans="1:10" ht="11.1" customHeight="1" x14ac:dyDescent="0.25">
      <c r="A3" s="3"/>
      <c r="B3" s="3"/>
      <c r="C3" s="3"/>
      <c r="D3" s="3"/>
      <c r="E3" s="3"/>
      <c r="F3" s="3"/>
      <c r="G3" s="4"/>
      <c r="H3" s="3"/>
      <c r="I3" s="3"/>
      <c r="J3" s="3"/>
    </row>
    <row r="4" spans="1:10" ht="11.1" customHeight="1" x14ac:dyDescent="0.25">
      <c r="A4" s="3"/>
      <c r="B4" s="3"/>
      <c r="C4" s="3"/>
      <c r="D4" s="3"/>
      <c r="E4" s="3"/>
      <c r="F4" s="3"/>
      <c r="G4" s="4"/>
      <c r="H4" s="3"/>
      <c r="I4" s="3"/>
      <c r="J4" s="3"/>
    </row>
    <row r="5" spans="1:10" ht="11.1" customHeight="1" x14ac:dyDescent="0.25">
      <c r="A5" s="3"/>
      <c r="B5" s="3"/>
      <c r="C5" s="3"/>
      <c r="D5" s="3"/>
      <c r="E5" s="3"/>
      <c r="F5" s="3"/>
      <c r="G5" s="4"/>
      <c r="H5" s="3"/>
      <c r="I5" s="3"/>
      <c r="J5" s="3"/>
    </row>
    <row r="6" spans="1:10" ht="11.1" customHeight="1" x14ac:dyDescent="0.25">
      <c r="A6" s="3"/>
      <c r="B6" s="3"/>
      <c r="C6" s="3"/>
      <c r="D6" s="3"/>
      <c r="E6" s="3"/>
      <c r="F6" s="3"/>
      <c r="G6" s="4"/>
      <c r="H6" s="3"/>
      <c r="I6" s="3"/>
      <c r="J6" s="3"/>
    </row>
    <row r="7" spans="1:10" ht="11.1" customHeight="1" x14ac:dyDescent="0.25">
      <c r="A7" s="3"/>
      <c r="B7" s="3"/>
      <c r="C7" s="3"/>
      <c r="D7" s="3"/>
      <c r="E7" s="3"/>
      <c r="F7" s="3"/>
      <c r="G7" s="4"/>
      <c r="H7" s="4"/>
      <c r="I7" s="3"/>
      <c r="J7" s="3"/>
    </row>
    <row r="8" spans="1:10" ht="11.1" customHeight="1" x14ac:dyDescent="0.25">
      <c r="A8" s="3"/>
      <c r="B8" s="3"/>
      <c r="C8" s="3"/>
      <c r="D8" s="3"/>
      <c r="E8" s="3"/>
      <c r="F8" s="3"/>
      <c r="G8" s="4"/>
      <c r="H8" s="3"/>
      <c r="I8" s="3"/>
      <c r="J8" s="3"/>
    </row>
    <row r="9" spans="1:10" ht="15.6" customHeight="1" x14ac:dyDescent="0.25">
      <c r="A9" s="74" t="s">
        <v>82</v>
      </c>
      <c r="B9" s="74"/>
      <c r="C9" s="74"/>
      <c r="D9" s="74"/>
      <c r="E9" s="74"/>
      <c r="F9" s="74"/>
      <c r="G9" s="74"/>
      <c r="H9" s="74"/>
      <c r="I9" s="74"/>
      <c r="J9" s="74"/>
    </row>
    <row r="10" spans="1:10" ht="19.5" customHeight="1" x14ac:dyDescent="0.25">
      <c r="A10" s="74"/>
      <c r="B10" s="74"/>
      <c r="C10" s="74"/>
      <c r="D10" s="74"/>
      <c r="E10" s="74"/>
      <c r="F10" s="74"/>
      <c r="G10" s="74"/>
      <c r="H10" s="74"/>
      <c r="I10" s="74"/>
      <c r="J10" s="74"/>
    </row>
    <row r="11" spans="1:10" ht="14.65" customHeight="1" x14ac:dyDescent="0.25">
      <c r="A11" s="75" t="s">
        <v>37</v>
      </c>
      <c r="B11" s="75"/>
      <c r="C11" s="75"/>
      <c r="D11" s="75"/>
      <c r="E11" s="75"/>
      <c r="F11" s="75"/>
      <c r="G11" s="75"/>
      <c r="H11" s="75"/>
      <c r="I11" s="75"/>
      <c r="J11" s="75"/>
    </row>
    <row r="12" spans="1:10" x14ac:dyDescent="0.25">
      <c r="A12" s="75"/>
      <c r="B12" s="75"/>
      <c r="C12" s="75"/>
      <c r="D12" s="75"/>
      <c r="E12" s="75"/>
      <c r="F12" s="75"/>
      <c r="G12" s="75"/>
      <c r="H12" s="75"/>
      <c r="I12" s="75"/>
      <c r="J12" s="75"/>
    </row>
    <row r="13" spans="1:10" x14ac:dyDescent="0.25">
      <c r="A13" s="75"/>
      <c r="B13" s="75"/>
      <c r="C13" s="75"/>
      <c r="D13" s="75"/>
      <c r="E13" s="75"/>
      <c r="F13" s="75"/>
      <c r="G13" s="75"/>
      <c r="H13" s="75"/>
      <c r="I13" s="75"/>
      <c r="J13" s="75"/>
    </row>
    <row r="14" spans="1:10" x14ac:dyDescent="0.25">
      <c r="A14" s="75"/>
      <c r="B14" s="75"/>
      <c r="C14" s="75"/>
      <c r="D14" s="75"/>
      <c r="E14" s="75"/>
      <c r="F14" s="75"/>
      <c r="G14" s="75"/>
      <c r="H14" s="75"/>
      <c r="I14" s="75"/>
      <c r="J14" s="75"/>
    </row>
    <row r="15" spans="1:10" ht="15.75" x14ac:dyDescent="0.25">
      <c r="A15" s="6" t="s">
        <v>11</v>
      </c>
      <c r="B15" s="3"/>
      <c r="C15" s="3"/>
      <c r="D15" s="3"/>
      <c r="E15" s="3"/>
      <c r="F15" s="3"/>
      <c r="G15" s="3"/>
      <c r="H15" s="3"/>
      <c r="I15" s="3"/>
      <c r="J15" s="3"/>
    </row>
    <row r="16" spans="1:10" ht="16.5" x14ac:dyDescent="0.25">
      <c r="A16" s="76" t="s">
        <v>65</v>
      </c>
      <c r="B16" s="77"/>
      <c r="C16" s="77"/>
      <c r="D16" s="77"/>
      <c r="E16" s="77"/>
      <c r="F16" s="78"/>
      <c r="G16" s="3"/>
      <c r="H16" s="3"/>
      <c r="I16" s="3"/>
      <c r="J16" s="3"/>
    </row>
    <row r="17" spans="1:10" x14ac:dyDescent="0.25">
      <c r="A17" s="7" t="s">
        <v>63</v>
      </c>
      <c r="B17" s="3"/>
      <c r="C17" s="3"/>
      <c r="D17" s="7" t="s">
        <v>64</v>
      </c>
      <c r="E17" s="3"/>
      <c r="F17" s="3"/>
      <c r="G17" s="3"/>
      <c r="H17" s="3"/>
      <c r="I17" s="3"/>
      <c r="J17" s="3"/>
    </row>
    <row r="18" spans="1:10" ht="8.1" customHeight="1" x14ac:dyDescent="0.25">
      <c r="A18" s="6"/>
      <c r="B18" s="3"/>
      <c r="C18" s="3"/>
      <c r="D18" s="3"/>
      <c r="E18" s="3"/>
      <c r="F18" s="3"/>
      <c r="G18" s="3"/>
      <c r="H18" s="3"/>
      <c r="I18" s="3"/>
      <c r="J18" s="3"/>
    </row>
    <row r="19" spans="1:10" ht="15.75" x14ac:dyDescent="0.25">
      <c r="A19" s="56" t="s">
        <v>49</v>
      </c>
      <c r="B19" s="8" t="s">
        <v>0</v>
      </c>
      <c r="C19" s="3"/>
      <c r="D19" s="1"/>
      <c r="E19" s="56" t="s">
        <v>52</v>
      </c>
      <c r="F19" s="8" t="s">
        <v>2</v>
      </c>
      <c r="G19" s="3"/>
      <c r="H19" s="2"/>
      <c r="I19" s="3"/>
      <c r="J19" s="3"/>
    </row>
    <row r="20" spans="1:10" ht="18.75" x14ac:dyDescent="0.3">
      <c r="A20" s="56" t="s">
        <v>50</v>
      </c>
      <c r="B20" s="8" t="s">
        <v>1</v>
      </c>
      <c r="C20" s="3"/>
      <c r="D20" s="1"/>
      <c r="E20" s="56" t="s">
        <v>53</v>
      </c>
      <c r="F20" s="9" t="s">
        <v>8</v>
      </c>
      <c r="G20" s="3"/>
      <c r="H20" s="1"/>
      <c r="I20" s="3"/>
      <c r="J20" s="3"/>
    </row>
    <row r="21" spans="1:10" ht="18.75" x14ac:dyDescent="0.35">
      <c r="A21" s="56" t="s">
        <v>51</v>
      </c>
      <c r="B21" s="10" t="s">
        <v>7</v>
      </c>
      <c r="C21" s="3"/>
      <c r="D21" s="1"/>
      <c r="E21" s="56" t="s">
        <v>54</v>
      </c>
      <c r="F21" s="8" t="s">
        <v>14</v>
      </c>
      <c r="G21" s="3"/>
      <c r="H21" s="11" t="str">
        <f>IF(ISBLANK(D19),"",(((D19-D20)*D21)+(D20*H20))*20)</f>
        <v/>
      </c>
      <c r="I21" s="3"/>
      <c r="J21" s="3"/>
    </row>
    <row r="22" spans="1:10" ht="6" customHeight="1" x14ac:dyDescent="0.25">
      <c r="A22" s="3"/>
      <c r="B22" s="3"/>
      <c r="C22" s="3"/>
      <c r="D22" s="3"/>
      <c r="E22" s="3"/>
      <c r="F22" s="3"/>
      <c r="G22" s="3"/>
      <c r="H22" s="3"/>
      <c r="I22" s="3"/>
      <c r="J22" s="3"/>
    </row>
    <row r="23" spans="1:10" ht="14.65" customHeight="1" x14ac:dyDescent="0.25">
      <c r="A23" s="61" t="s">
        <v>38</v>
      </c>
      <c r="B23" s="61"/>
      <c r="C23" s="61"/>
      <c r="D23" s="61"/>
      <c r="E23" s="61"/>
      <c r="F23" s="61"/>
      <c r="G23" s="61"/>
      <c r="H23" s="61"/>
      <c r="I23" s="61"/>
      <c r="J23" s="61"/>
    </row>
    <row r="24" spans="1:10" ht="5.0999999999999996" customHeight="1" x14ac:dyDescent="0.25">
      <c r="A24" s="53"/>
      <c r="B24" s="53"/>
      <c r="C24" s="53"/>
      <c r="D24" s="53"/>
      <c r="E24" s="53"/>
      <c r="F24" s="53"/>
      <c r="G24" s="53"/>
      <c r="H24" s="53"/>
      <c r="I24" s="53"/>
      <c r="J24" s="53"/>
    </row>
    <row r="25" spans="1:10" ht="15.75" x14ac:dyDescent="0.25">
      <c r="A25" s="12" t="s">
        <v>45</v>
      </c>
      <c r="B25" s="3"/>
      <c r="C25" s="3"/>
      <c r="D25" s="3"/>
      <c r="E25" s="3"/>
      <c r="F25" s="3"/>
      <c r="G25" s="3"/>
      <c r="H25" s="3"/>
      <c r="I25" s="3"/>
      <c r="J25" s="3"/>
    </row>
    <row r="26" spans="1:10" ht="15.75" x14ac:dyDescent="0.25">
      <c r="A26" s="79" t="s">
        <v>6</v>
      </c>
      <c r="B26" s="79"/>
      <c r="C26" s="79"/>
      <c r="D26" s="79"/>
      <c r="E26" s="79"/>
      <c r="F26" s="3"/>
      <c r="G26" s="3"/>
      <c r="H26" s="3"/>
      <c r="I26" s="3"/>
      <c r="J26" s="3"/>
    </row>
    <row r="27" spans="1:10" ht="9.6" customHeight="1" x14ac:dyDescent="0.25">
      <c r="A27" s="13"/>
      <c r="B27" s="3"/>
      <c r="C27" s="3"/>
      <c r="D27" s="3"/>
      <c r="E27" s="3"/>
      <c r="F27" s="3"/>
      <c r="G27" s="3"/>
      <c r="H27" s="3"/>
      <c r="I27" s="3"/>
      <c r="J27" s="3"/>
    </row>
    <row r="28" spans="1:10" ht="15.75" x14ac:dyDescent="0.25">
      <c r="A28" s="57" t="s">
        <v>55</v>
      </c>
      <c r="B28" s="14" t="s">
        <v>9</v>
      </c>
      <c r="C28" s="3"/>
      <c r="D28" s="2"/>
      <c r="E28" s="57" t="s">
        <v>57</v>
      </c>
      <c r="F28" s="80" t="s">
        <v>46</v>
      </c>
      <c r="G28" s="81"/>
      <c r="H28" s="15" t="str">
        <f>IF(ISBLANK(D28),"",((D28*D29)/43560))</f>
        <v/>
      </c>
      <c r="I28" s="3"/>
      <c r="J28" s="3"/>
    </row>
    <row r="29" spans="1:10" ht="15.75" x14ac:dyDescent="0.25">
      <c r="A29" s="57" t="s">
        <v>56</v>
      </c>
      <c r="B29" s="14" t="s">
        <v>10</v>
      </c>
      <c r="C29" s="3"/>
      <c r="D29" s="2"/>
      <c r="E29" s="3"/>
      <c r="F29" s="3"/>
      <c r="G29" s="3"/>
      <c r="H29" s="3"/>
      <c r="I29" s="3"/>
      <c r="J29" s="3"/>
    </row>
    <row r="30" spans="1:10" ht="7.5" customHeight="1" x14ac:dyDescent="0.25">
      <c r="A30" s="6"/>
      <c r="B30" s="3"/>
      <c r="C30" s="3"/>
      <c r="D30" s="3"/>
      <c r="E30" s="3"/>
      <c r="F30" s="3"/>
      <c r="G30" s="3"/>
      <c r="H30" s="3"/>
      <c r="I30" s="3"/>
      <c r="J30" s="3"/>
    </row>
    <row r="31" spans="1:10" ht="15.75" x14ac:dyDescent="0.25">
      <c r="A31" s="6" t="s">
        <v>12</v>
      </c>
      <c r="B31" s="3"/>
      <c r="C31" s="3"/>
      <c r="D31" s="3"/>
      <c r="E31" s="3"/>
      <c r="F31" s="3"/>
      <c r="G31" s="3"/>
      <c r="H31" s="3"/>
      <c r="I31" s="3"/>
      <c r="J31" s="3"/>
    </row>
    <row r="32" spans="1:10" ht="15.75" x14ac:dyDescent="0.25">
      <c r="A32" s="62" t="s">
        <v>41</v>
      </c>
      <c r="B32" s="63"/>
      <c r="C32" s="63"/>
      <c r="D32" s="63"/>
      <c r="E32" s="63"/>
      <c r="F32" s="63"/>
      <c r="G32" s="63"/>
      <c r="H32" s="64"/>
      <c r="I32" s="3"/>
      <c r="J32" s="3"/>
    </row>
    <row r="33" spans="1:10" ht="15.75" x14ac:dyDescent="0.25">
      <c r="A33" s="16"/>
      <c r="B33" s="17"/>
      <c r="C33" s="18" t="s">
        <v>3</v>
      </c>
      <c r="D33" s="17"/>
      <c r="E33" s="17"/>
      <c r="F33" s="17"/>
      <c r="G33" s="17"/>
      <c r="H33" s="19"/>
      <c r="I33" s="3"/>
      <c r="J33" s="3"/>
    </row>
    <row r="34" spans="1:10" ht="8.1" customHeight="1" x14ac:dyDescent="0.25">
      <c r="A34" s="3"/>
      <c r="B34" s="3"/>
      <c r="C34" s="3"/>
      <c r="D34" s="3"/>
      <c r="E34" s="3"/>
      <c r="F34" s="3"/>
      <c r="G34" s="3"/>
      <c r="H34" s="3"/>
      <c r="I34" s="3"/>
      <c r="J34" s="3"/>
    </row>
    <row r="35" spans="1:10" ht="14.65" customHeight="1" x14ac:dyDescent="0.25">
      <c r="A35" s="57" t="s">
        <v>58</v>
      </c>
      <c r="B35" s="68" t="s">
        <v>44</v>
      </c>
      <c r="C35" s="68"/>
      <c r="D35" s="55"/>
      <c r="E35" s="57" t="s">
        <v>59</v>
      </c>
      <c r="F35" s="82" t="s">
        <v>40</v>
      </c>
      <c r="G35" s="82"/>
      <c r="H35" s="3"/>
      <c r="J35" s="3"/>
    </row>
    <row r="36" spans="1:10" ht="16.5" customHeight="1" x14ac:dyDescent="0.25">
      <c r="A36" s="3"/>
      <c r="B36" s="68" t="s">
        <v>43</v>
      </c>
      <c r="C36" s="69"/>
      <c r="D36" s="54"/>
      <c r="E36" s="3"/>
      <c r="F36" s="82"/>
      <c r="G36" s="82"/>
      <c r="H36" s="21" t="str">
        <f>IF(ISBLANK(D36),"",(($D$36*$H$21)/$H$28))</f>
        <v/>
      </c>
      <c r="I36" s="3"/>
      <c r="J36" s="3"/>
    </row>
    <row r="37" spans="1:10" ht="15.6" customHeight="1" x14ac:dyDescent="0.25">
      <c r="A37" s="3"/>
      <c r="B37" s="61" t="s">
        <v>42</v>
      </c>
      <c r="C37" s="61"/>
      <c r="D37" s="61"/>
      <c r="E37" s="3"/>
      <c r="F37" s="61" t="s">
        <v>47</v>
      </c>
      <c r="G37" s="61"/>
      <c r="H37" s="61"/>
      <c r="I37" s="3"/>
      <c r="J37" s="3"/>
    </row>
    <row r="38" spans="1:10" ht="7.15" customHeight="1" x14ac:dyDescent="0.25">
      <c r="A38" s="3"/>
      <c r="B38" s="3"/>
      <c r="C38" s="3"/>
      <c r="D38" s="3"/>
      <c r="E38" s="3"/>
      <c r="F38" s="3"/>
      <c r="G38" s="3"/>
      <c r="H38" s="3"/>
      <c r="I38" s="3"/>
      <c r="J38" s="3"/>
    </row>
    <row r="39" spans="1:10" ht="15.75" x14ac:dyDescent="0.25">
      <c r="A39" s="6" t="s">
        <v>15</v>
      </c>
      <c r="B39" s="20"/>
      <c r="C39" s="3"/>
      <c r="D39" s="3"/>
      <c r="E39" s="3"/>
      <c r="F39" s="3"/>
      <c r="G39" s="3"/>
      <c r="H39" s="3"/>
      <c r="I39" s="3"/>
      <c r="J39" s="3"/>
    </row>
    <row r="40" spans="1:10" ht="15.75" x14ac:dyDescent="0.25">
      <c r="A40" s="65" t="s">
        <v>13</v>
      </c>
      <c r="B40" s="66"/>
      <c r="C40" s="66"/>
      <c r="D40" s="66"/>
      <c r="E40" s="66"/>
      <c r="F40" s="66"/>
      <c r="G40" s="67"/>
      <c r="H40" s="3"/>
      <c r="I40" s="3"/>
      <c r="J40" s="3"/>
    </row>
    <row r="41" spans="1:10" ht="15.75" x14ac:dyDescent="0.25">
      <c r="A41" s="22"/>
      <c r="B41" s="23"/>
      <c r="C41" s="24" t="s">
        <v>4</v>
      </c>
      <c r="D41" s="23"/>
      <c r="E41" s="25" t="s">
        <v>5</v>
      </c>
      <c r="F41" s="23"/>
      <c r="G41" s="26"/>
      <c r="H41" s="3"/>
      <c r="I41" s="3"/>
      <c r="J41" s="3"/>
    </row>
    <row r="42" spans="1:10" ht="5.65" customHeight="1" x14ac:dyDescent="0.25">
      <c r="A42" s="27"/>
      <c r="B42" s="27"/>
      <c r="C42" s="28"/>
      <c r="D42" s="27"/>
      <c r="E42" s="29"/>
      <c r="F42" s="27"/>
      <c r="G42" s="27"/>
      <c r="H42" s="3"/>
      <c r="I42" s="3"/>
      <c r="J42" s="3"/>
    </row>
    <row r="43" spans="1:10" ht="16.5" x14ac:dyDescent="0.25">
      <c r="A43" s="57" t="s">
        <v>60</v>
      </c>
      <c r="B43" s="20" t="s">
        <v>39</v>
      </c>
      <c r="C43" s="20"/>
      <c r="D43" s="11" t="str">
        <f>IF(ISBLANK(D29),"",((H28*150)/H21))</f>
        <v/>
      </c>
      <c r="E43" s="57" t="s">
        <v>61</v>
      </c>
      <c r="F43" s="72" t="s">
        <v>48</v>
      </c>
      <c r="G43" s="72"/>
      <c r="H43" s="73"/>
      <c r="I43" s="11" t="str">
        <f>IF(ISBLANK(D36),"",(D36-D43))</f>
        <v/>
      </c>
      <c r="J43" s="3"/>
    </row>
    <row r="44" spans="1:10" ht="6.6" customHeight="1" x14ac:dyDescent="0.25">
      <c r="A44" s="3"/>
      <c r="B44" s="3"/>
      <c r="C44" s="3"/>
      <c r="D44" s="3"/>
      <c r="E44" s="3"/>
      <c r="F44" s="3"/>
      <c r="G44" s="3"/>
      <c r="H44" s="3"/>
      <c r="I44" s="3"/>
      <c r="J44" s="3"/>
    </row>
    <row r="45" spans="1:10" ht="14.65" customHeight="1" x14ac:dyDescent="0.25">
      <c r="A45" s="61" t="s">
        <v>62</v>
      </c>
      <c r="B45" s="61"/>
      <c r="C45" s="61"/>
      <c r="D45" s="61"/>
      <c r="E45" s="61"/>
      <c r="F45" s="61"/>
      <c r="G45" s="61"/>
      <c r="H45" s="61"/>
      <c r="I45" s="61"/>
      <c r="J45" s="61"/>
    </row>
    <row r="46" spans="1:10" ht="15" customHeight="1" x14ac:dyDescent="0.25">
      <c r="A46" s="61"/>
      <c r="B46" s="61"/>
      <c r="C46" s="61"/>
      <c r="D46" s="61"/>
      <c r="E46" s="61"/>
      <c r="F46" s="61"/>
      <c r="G46" s="61"/>
      <c r="H46" s="61"/>
      <c r="I46" s="61"/>
      <c r="J46" s="61"/>
    </row>
    <row r="47" spans="1:10" ht="13.5" customHeight="1" x14ac:dyDescent="0.25">
      <c r="A47" s="61"/>
      <c r="B47" s="61"/>
      <c r="C47" s="61"/>
      <c r="D47" s="61"/>
      <c r="E47" s="61"/>
      <c r="F47" s="61"/>
      <c r="G47" s="61"/>
      <c r="H47" s="61"/>
      <c r="I47" s="61"/>
      <c r="J47" s="61"/>
    </row>
    <row r="48" spans="1:10" ht="14.65" customHeight="1" x14ac:dyDescent="0.25">
      <c r="A48" s="61" t="s">
        <v>66</v>
      </c>
      <c r="B48" s="61"/>
      <c r="C48" s="61"/>
      <c r="D48" s="61"/>
      <c r="E48" s="61"/>
      <c r="F48" s="61"/>
      <c r="G48" s="61"/>
      <c r="H48" s="61"/>
      <c r="I48" s="61"/>
      <c r="J48" s="61"/>
    </row>
    <row r="49" spans="1:10" x14ac:dyDescent="0.25">
      <c r="A49" s="61"/>
      <c r="B49" s="61"/>
      <c r="C49" s="61"/>
      <c r="D49" s="61"/>
      <c r="E49" s="61"/>
      <c r="F49" s="61"/>
      <c r="G49" s="61"/>
      <c r="H49" s="61"/>
      <c r="I49" s="61"/>
      <c r="J49" s="61"/>
    </row>
    <row r="50" spans="1:10" x14ac:dyDescent="0.25">
      <c r="A50" s="61"/>
      <c r="B50" s="61"/>
      <c r="C50" s="61"/>
      <c r="D50" s="61"/>
      <c r="E50" s="61"/>
      <c r="F50" s="61"/>
      <c r="G50" s="61"/>
      <c r="H50" s="61"/>
      <c r="I50" s="61"/>
      <c r="J50" s="61"/>
    </row>
    <row r="51" spans="1:10" ht="10.15" customHeight="1" x14ac:dyDescent="0.25">
      <c r="A51" s="70" t="s">
        <v>81</v>
      </c>
      <c r="B51" s="71"/>
      <c r="C51" s="71"/>
      <c r="D51" s="71"/>
      <c r="E51" s="71"/>
      <c r="F51" s="71"/>
      <c r="G51" s="71"/>
      <c r="H51" s="71"/>
      <c r="I51" s="71"/>
      <c r="J51" s="71"/>
    </row>
  </sheetData>
  <sheetProtection sheet="1" objects="1" scenarios="1"/>
  <mergeCells count="17">
    <mergeCell ref="A9:J10"/>
    <mergeCell ref="A11:J14"/>
    <mergeCell ref="B35:C35"/>
    <mergeCell ref="A16:F16"/>
    <mergeCell ref="A26:E26"/>
    <mergeCell ref="A23:J23"/>
    <mergeCell ref="F28:G28"/>
    <mergeCell ref="F35:G36"/>
    <mergeCell ref="A48:J50"/>
    <mergeCell ref="A32:H32"/>
    <mergeCell ref="A40:G40"/>
    <mergeCell ref="B36:C36"/>
    <mergeCell ref="A51:J51"/>
    <mergeCell ref="A45:J47"/>
    <mergeCell ref="F37:H37"/>
    <mergeCell ref="B37:D37"/>
    <mergeCell ref="F43:H43"/>
  </mergeCells>
  <dataValidations count="1">
    <dataValidation type="custom" allowBlank="1" showInputMessage="1" showErrorMessage="1" errorTitle="Entry error" error="Ammonia-N may not be greater than total N" sqref="D20">
      <formula1>D20&lt;D19</formula1>
    </dataValidation>
  </dataValidations>
  <pageMargins left="0.7" right="0.7" top="0.75" bottom="0.75" header="0.3" footer="0.3"/>
  <pageSetup scale="99" orientation="portrait" r:id="rId1"/>
  <headerFooter>
    <oddHeader xml:space="preserve">&amp;C </oddHeader>
    <oddFooter xml:space="preserve">&amp;C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16"/>
  <sheetViews>
    <sheetView workbookViewId="0">
      <selection activeCell="B9" sqref="B9"/>
    </sheetView>
  </sheetViews>
  <sheetFormatPr defaultColWidth="8.7109375" defaultRowHeight="15" x14ac:dyDescent="0.25"/>
  <cols>
    <col min="1" max="1" width="38" style="30" customWidth="1"/>
    <col min="2" max="2" width="20.42578125" style="30" customWidth="1"/>
    <col min="3" max="16384" width="8.7109375" style="30"/>
  </cols>
  <sheetData>
    <row r="1" spans="1:2" ht="21" thickBot="1" x14ac:dyDescent="0.4">
      <c r="A1" s="87" t="s">
        <v>36</v>
      </c>
      <c r="B1" s="87"/>
    </row>
    <row r="2" spans="1:2" ht="27" customHeight="1" x14ac:dyDescent="0.25">
      <c r="A2" s="85" t="s">
        <v>16</v>
      </c>
      <c r="B2" s="83" t="s">
        <v>19</v>
      </c>
    </row>
    <row r="3" spans="1:2" ht="15.75" thickBot="1" x14ac:dyDescent="0.3">
      <c r="A3" s="86"/>
      <c r="B3" s="84"/>
    </row>
    <row r="4" spans="1:2" x14ac:dyDescent="0.25">
      <c r="A4" s="35"/>
      <c r="B4" s="36" t="s">
        <v>18</v>
      </c>
    </row>
    <row r="5" spans="1:2" ht="15.75" x14ac:dyDescent="0.25">
      <c r="A5" s="37" t="s">
        <v>22</v>
      </c>
      <c r="B5" s="38">
        <v>0.35</v>
      </c>
    </row>
    <row r="6" spans="1:2" ht="15.75" x14ac:dyDescent="0.25">
      <c r="A6" s="37" t="s">
        <v>23</v>
      </c>
      <c r="B6" s="38">
        <v>0.5</v>
      </c>
    </row>
    <row r="7" spans="1:2" ht="15.75" x14ac:dyDescent="0.25">
      <c r="A7" s="37" t="s">
        <v>17</v>
      </c>
      <c r="B7" s="38">
        <v>0.2</v>
      </c>
    </row>
    <row r="8" spans="1:2" ht="15.75" x14ac:dyDescent="0.25">
      <c r="A8" s="37" t="s">
        <v>20</v>
      </c>
      <c r="B8" s="38">
        <v>0.3</v>
      </c>
    </row>
    <row r="9" spans="1:2" ht="15.75" x14ac:dyDescent="0.25">
      <c r="A9" s="37" t="s">
        <v>67</v>
      </c>
      <c r="B9" s="38">
        <v>0.5</v>
      </c>
    </row>
    <row r="10" spans="1:2" ht="15.75" x14ac:dyDescent="0.25">
      <c r="A10" s="37" t="s">
        <v>71</v>
      </c>
      <c r="B10" s="38">
        <v>0.6</v>
      </c>
    </row>
    <row r="11" spans="1:2" ht="15.75" x14ac:dyDescent="0.25">
      <c r="A11" s="37" t="s">
        <v>69</v>
      </c>
      <c r="B11" s="38">
        <v>0.05</v>
      </c>
    </row>
    <row r="12" spans="1:2" ht="16.5" thickBot="1" x14ac:dyDescent="0.3">
      <c r="A12" s="39" t="s">
        <v>68</v>
      </c>
      <c r="B12" s="40">
        <v>0.15</v>
      </c>
    </row>
    <row r="13" spans="1:2" ht="30" customHeight="1" x14ac:dyDescent="0.25">
      <c r="A13" s="88" t="s">
        <v>21</v>
      </c>
      <c r="B13" s="88"/>
    </row>
    <row r="14" spans="1:2" ht="15.6" customHeight="1" x14ac:dyDescent="0.25">
      <c r="A14" s="89"/>
      <c r="B14" s="89"/>
    </row>
    <row r="15" spans="1:2" x14ac:dyDescent="0.25">
      <c r="A15" s="88" t="s">
        <v>70</v>
      </c>
      <c r="B15" s="88"/>
    </row>
    <row r="16" spans="1:2" x14ac:dyDescent="0.25">
      <c r="A16" s="89"/>
      <c r="B16" s="89"/>
    </row>
  </sheetData>
  <sheetProtection sheet="1" objects="1" scenarios="1"/>
  <mergeCells count="5">
    <mergeCell ref="B2:B3"/>
    <mergeCell ref="A2:A3"/>
    <mergeCell ref="A1:B1"/>
    <mergeCell ref="A13:B14"/>
    <mergeCell ref="A15:B1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21"/>
  <sheetViews>
    <sheetView workbookViewId="0">
      <selection activeCell="F14" sqref="F14"/>
    </sheetView>
  </sheetViews>
  <sheetFormatPr defaultColWidth="8.7109375" defaultRowHeight="15" x14ac:dyDescent="0.25"/>
  <cols>
    <col min="1" max="1" width="20" style="31" customWidth="1"/>
    <col min="2" max="4" width="16" style="31" customWidth="1"/>
    <col min="5" max="16384" width="8.7109375" style="31"/>
  </cols>
  <sheetData>
    <row r="1" spans="1:4" ht="27" customHeight="1" thickBot="1" x14ac:dyDescent="0.4">
      <c r="A1" s="90" t="s">
        <v>72</v>
      </c>
      <c r="B1" s="90"/>
      <c r="C1" s="90"/>
      <c r="D1" s="90"/>
    </row>
    <row r="2" spans="1:4" ht="28.15" customHeight="1" thickBot="1" x14ac:dyDescent="0.3">
      <c r="A2" s="50" t="s">
        <v>24</v>
      </c>
      <c r="B2" s="51" t="s">
        <v>25</v>
      </c>
      <c r="C2" s="51" t="s">
        <v>26</v>
      </c>
      <c r="D2" s="52" t="s">
        <v>35</v>
      </c>
    </row>
    <row r="3" spans="1:4" ht="14.65" customHeight="1" x14ac:dyDescent="0.25">
      <c r="A3" s="46" t="s">
        <v>27</v>
      </c>
      <c r="B3" s="47">
        <v>0.96</v>
      </c>
      <c r="C3" s="48">
        <v>0.66</v>
      </c>
      <c r="D3" s="49"/>
    </row>
    <row r="4" spans="1:4" ht="14.65" customHeight="1" x14ac:dyDescent="0.25">
      <c r="A4" s="37" t="s">
        <v>28</v>
      </c>
      <c r="B4" s="41">
        <v>0.93</v>
      </c>
      <c r="C4" s="33">
        <v>0.64</v>
      </c>
      <c r="D4" s="42"/>
    </row>
    <row r="5" spans="1:4" ht="14.65" customHeight="1" x14ac:dyDescent="0.25">
      <c r="A5" s="37" t="s">
        <v>29</v>
      </c>
      <c r="B5" s="41">
        <v>0.78</v>
      </c>
      <c r="C5" s="33">
        <v>0.56999999999999995</v>
      </c>
      <c r="D5" s="42"/>
    </row>
    <row r="6" spans="1:4" ht="14.65" customHeight="1" x14ac:dyDescent="0.25">
      <c r="A6" s="37" t="s">
        <v>30</v>
      </c>
      <c r="B6" s="41">
        <v>0.71</v>
      </c>
      <c r="C6" s="33">
        <v>0.53</v>
      </c>
      <c r="D6" s="42"/>
    </row>
    <row r="7" spans="1:4" ht="15.75" x14ac:dyDescent="0.25">
      <c r="A7" s="37" t="s">
        <v>31</v>
      </c>
      <c r="B7" s="34">
        <v>0.63</v>
      </c>
      <c r="C7" s="33">
        <v>0.49</v>
      </c>
      <c r="D7" s="42"/>
    </row>
    <row r="8" spans="1:4" ht="15.75" x14ac:dyDescent="0.25">
      <c r="A8" s="37" t="s">
        <v>32</v>
      </c>
      <c r="B8" s="34">
        <v>0.57999999999999996</v>
      </c>
      <c r="C8" s="33">
        <v>0.47</v>
      </c>
      <c r="D8" s="42"/>
    </row>
    <row r="9" spans="1:4" ht="15.75" x14ac:dyDescent="0.25">
      <c r="A9" s="37" t="s">
        <v>33</v>
      </c>
      <c r="B9" s="34">
        <v>0.53</v>
      </c>
      <c r="C9" s="33">
        <v>0.44</v>
      </c>
      <c r="D9" s="42"/>
    </row>
    <row r="10" spans="1:4" ht="16.5" thickBot="1" x14ac:dyDescent="0.3">
      <c r="A10" s="39" t="s">
        <v>34</v>
      </c>
      <c r="B10" s="43"/>
      <c r="C10" s="44"/>
      <c r="D10" s="45">
        <v>0.35</v>
      </c>
    </row>
    <row r="11" spans="1:4" x14ac:dyDescent="0.25">
      <c r="A11" s="32"/>
      <c r="B11" s="32"/>
    </row>
    <row r="12" spans="1:4" ht="21" thickBot="1" x14ac:dyDescent="0.4">
      <c r="A12" s="90" t="s">
        <v>73</v>
      </c>
      <c r="B12" s="90"/>
      <c r="C12" s="90"/>
      <c r="D12" s="90"/>
    </row>
    <row r="13" spans="1:4" ht="32.25" thickBot="1" x14ac:dyDescent="0.3">
      <c r="A13" s="50" t="s">
        <v>24</v>
      </c>
      <c r="B13" s="51" t="s">
        <v>25</v>
      </c>
      <c r="C13" s="51" t="s">
        <v>26</v>
      </c>
      <c r="D13" s="52" t="s">
        <v>35</v>
      </c>
    </row>
    <row r="14" spans="1:4" ht="15.75" x14ac:dyDescent="0.25">
      <c r="A14" s="46" t="s">
        <v>74</v>
      </c>
      <c r="B14" s="47">
        <v>0.97</v>
      </c>
      <c r="C14" s="48">
        <v>0.85</v>
      </c>
      <c r="D14" s="49"/>
    </row>
    <row r="15" spans="1:4" ht="15.75" x14ac:dyDescent="0.25">
      <c r="A15" s="37" t="s">
        <v>32</v>
      </c>
      <c r="B15" s="41">
        <v>0.92</v>
      </c>
      <c r="C15" s="33">
        <v>0.82</v>
      </c>
      <c r="D15" s="42"/>
    </row>
    <row r="16" spans="1:4" ht="15.75" x14ac:dyDescent="0.25">
      <c r="A16" s="37" t="s">
        <v>75</v>
      </c>
      <c r="B16" s="41">
        <v>0.88</v>
      </c>
      <c r="C16" s="60">
        <v>0.8</v>
      </c>
      <c r="D16" s="42"/>
    </row>
    <row r="17" spans="1:4" ht="15.75" x14ac:dyDescent="0.25">
      <c r="A17" s="37" t="s">
        <v>76</v>
      </c>
      <c r="B17" s="41">
        <v>0.84</v>
      </c>
      <c r="C17" s="33">
        <v>0.78</v>
      </c>
      <c r="D17" s="42"/>
    </row>
    <row r="18" spans="1:4" ht="15.75" x14ac:dyDescent="0.25">
      <c r="A18" s="37" t="s">
        <v>77</v>
      </c>
      <c r="B18" s="58">
        <v>0.81</v>
      </c>
      <c r="C18" s="33">
        <v>0.77</v>
      </c>
      <c r="D18" s="42"/>
    </row>
    <row r="19" spans="1:4" ht="15.75" x14ac:dyDescent="0.25">
      <c r="A19" s="37" t="s">
        <v>78</v>
      </c>
      <c r="B19" s="58">
        <v>0.77</v>
      </c>
      <c r="C19" s="33">
        <v>0.75</v>
      </c>
      <c r="D19" s="42"/>
    </row>
    <row r="20" spans="1:4" ht="15.75" x14ac:dyDescent="0.25">
      <c r="A20" s="37" t="s">
        <v>79</v>
      </c>
      <c r="B20" s="58">
        <v>0.74</v>
      </c>
      <c r="C20" s="33">
        <v>0.73</v>
      </c>
      <c r="D20" s="42"/>
    </row>
    <row r="21" spans="1:4" ht="16.5" thickBot="1" x14ac:dyDescent="0.3">
      <c r="A21" s="39" t="s">
        <v>80</v>
      </c>
      <c r="B21" s="59"/>
      <c r="C21" s="44"/>
      <c r="D21" s="45">
        <v>0.72</v>
      </c>
    </row>
  </sheetData>
  <sheetProtection sheet="1" objects="1" scenarios="1"/>
  <mergeCells count="2">
    <mergeCell ref="A1:D1"/>
    <mergeCell ref="A12:D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Calculations</vt:lpstr>
      <vt:lpstr>Table 1</vt:lpstr>
      <vt:lpstr>Table 2</vt:lpstr>
      <vt:lpstr>Calculations!Print_Area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Wilson</dc:creator>
  <cp:lastModifiedBy>bkalmbac</cp:lastModifiedBy>
  <cp:lastPrinted>2018-07-05T16:05:05Z</cp:lastPrinted>
  <dcterms:created xsi:type="dcterms:W3CDTF">2016-10-27T15:45:56Z</dcterms:created>
  <dcterms:modified xsi:type="dcterms:W3CDTF">2022-03-31T15:08:41Z</dcterms:modified>
</cp:coreProperties>
</file>